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<sst xmlns="http://schemas.openxmlformats.org/spreadsheetml/2006/main" count="123" uniqueCount="45">
  <si>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単価</t>
  </si>
  <si>
    <t>消費税</t>
  </si>
  <si>
    <t>出力形式１</t>
  </si>
  <si>
    <t>出力形式２</t>
  </si>
  <si>
    <t>判定</t>
  </si>
  <si>
    <t>D</t>
  </si>
  <si>
    <t>売上一覧表</t>
  </si>
  <si>
    <t>CO</t>
  </si>
  <si>
    <t>商品名</t>
  </si>
  <si>
    <t>数量</t>
  </si>
  <si>
    <t>仕入金額</t>
  </si>
  <si>
    <t>定価</t>
  </si>
  <si>
    <t>値引額</t>
  </si>
  <si>
    <t>売上金額</t>
  </si>
  <si>
    <t>利益額</t>
  </si>
  <si>
    <t>A商品</t>
  </si>
  <si>
    <t>D</t>
  </si>
  <si>
    <t>F商品</t>
  </si>
  <si>
    <t>C商品</t>
  </si>
  <si>
    <t>C</t>
  </si>
  <si>
    <t>B商品</t>
  </si>
  <si>
    <t>B</t>
  </si>
  <si>
    <t>E商品</t>
  </si>
  <si>
    <t>D商品</t>
  </si>
  <si>
    <t>合計</t>
  </si>
  <si>
    <t>&lt;=35000000</t>
  </si>
  <si>
    <t>売上一覧表(C商品・売上金額3,500万円以下）</t>
  </si>
  <si>
    <t>C商品</t>
  </si>
  <si>
    <t>C</t>
  </si>
  <si>
    <t>D商品の売上金額の平均</t>
  </si>
  <si>
    <t>&gt;=18000000</t>
  </si>
  <si>
    <t>仕入金額が1,800万円以上の中での仕入金額の最小値</t>
  </si>
  <si>
    <t>A商品の数量が2,000以下の中での利益額の合計</t>
  </si>
  <si>
    <t>&lt;=2000</t>
  </si>
  <si>
    <t>部門別集計表</t>
  </si>
  <si>
    <t>CO</t>
  </si>
  <si>
    <t>健康器具</t>
  </si>
  <si>
    <t>家庭電器</t>
  </si>
  <si>
    <t>学習用具</t>
  </si>
  <si>
    <t>&lt;2000</t>
  </si>
  <si>
    <t>CO</t>
  </si>
  <si>
    <t>&gt;=2000</t>
  </si>
  <si>
    <t>&lt;3000</t>
  </si>
  <si>
    <t>CO</t>
  </si>
  <si>
    <t>&gt;=3000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</si>
</sst>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0" fontId="3" fillId="0" borderId="0" xfId="0" applyFont="1" applyAlignment="1">
      <alignment/>
    </xf>
    <xf numFmtId="38" fontId="3" fillId="0" borderId="0" xfId="16" applyFont="1" applyAlignment="1">
      <alignment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38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7.50390625" style="0" customWidth="1"/>
    <col min="2" max="10" width="9.75390625" style="0" customWidth="1"/>
    <col min="11" max="11" width="4.875" style="0" customWidth="1"/>
    <col min="13" max="13" width="10.00390625" style="0" bestFit="1" customWidth="1"/>
  </cols>
  <sheetData>
    <row r="1" spans="1:11" ht="17.25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ht="14.25" thickBot="1"/>
    <row r="3" spans="1:11" s="4" customFormat="1" ht="12">
      <c r="A3" s="1" t="s">
        <v>7</v>
      </c>
      <c r="B3" s="2" t="s">
        <v>8</v>
      </c>
      <c r="C3" s="2" t="s">
        <v>9</v>
      </c>
      <c r="D3" s="2" t="s">
        <v>0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</v>
      </c>
      <c r="J3" s="2" t="s">
        <v>14</v>
      </c>
      <c r="K3" s="3" t="s">
        <v>4</v>
      </c>
    </row>
    <row r="4" spans="1:15" s="9" customFormat="1" ht="12">
      <c r="A4" s="5">
        <v>1015</v>
      </c>
      <c r="B4" s="6" t="s">
        <v>15</v>
      </c>
      <c r="C4" s="7">
        <v>1306</v>
      </c>
      <c r="D4" s="7">
        <v>3900</v>
      </c>
      <c r="E4" s="7">
        <f>C4*D4</f>
        <v>5093400</v>
      </c>
      <c r="F4" s="7">
        <v>6825156</v>
      </c>
      <c r="G4" s="7">
        <v>614264</v>
      </c>
      <c r="H4" s="7">
        <f>F4-G4</f>
        <v>6210892</v>
      </c>
      <c r="I4" s="7">
        <f>INT(H4*0.05)</f>
        <v>310544</v>
      </c>
      <c r="J4" s="7">
        <f>H4-E4</f>
        <v>1117492</v>
      </c>
      <c r="K4" s="8" t="s">
        <v>16</v>
      </c>
      <c r="O4" s="10"/>
    </row>
    <row r="5" spans="1:15" s="9" customFormat="1" ht="12">
      <c r="A5" s="5">
        <v>3906</v>
      </c>
      <c r="B5" s="6" t="s">
        <v>17</v>
      </c>
      <c r="C5" s="7">
        <v>813</v>
      </c>
      <c r="D5" s="7">
        <v>13500</v>
      </c>
      <c r="E5" s="7">
        <f aca="true" t="shared" si="0" ref="E5:E31">C5*D5</f>
        <v>10975500</v>
      </c>
      <c r="F5" s="7">
        <v>14707170</v>
      </c>
      <c r="G5" s="7">
        <v>1764860</v>
      </c>
      <c r="H5" s="7">
        <f aca="true" t="shared" si="1" ref="H5:H31">F5-G5</f>
        <v>12942310</v>
      </c>
      <c r="I5" s="7">
        <f aca="true" t="shared" si="2" ref="I5:I31">INT(H5*0.05)</f>
        <v>647115</v>
      </c>
      <c r="J5" s="7">
        <f aca="true" t="shared" si="3" ref="J5:J31">H5-E5</f>
        <v>1966810</v>
      </c>
      <c r="K5" s="8" t="s">
        <v>16</v>
      </c>
      <c r="O5" s="10"/>
    </row>
    <row r="6" spans="1:15" s="9" customFormat="1" ht="12">
      <c r="A6" s="5">
        <v>2238</v>
      </c>
      <c r="B6" s="6" t="s">
        <v>18</v>
      </c>
      <c r="C6" s="7">
        <v>2724</v>
      </c>
      <c r="D6" s="7">
        <v>11860</v>
      </c>
      <c r="E6" s="7">
        <f t="shared" si="0"/>
        <v>32306640</v>
      </c>
      <c r="F6" s="7">
        <v>40706366</v>
      </c>
      <c r="G6" s="7">
        <v>6513019</v>
      </c>
      <c r="H6" s="7">
        <f t="shared" si="1"/>
        <v>34193347</v>
      </c>
      <c r="I6" s="7">
        <f t="shared" si="2"/>
        <v>1709667</v>
      </c>
      <c r="J6" s="7">
        <f t="shared" si="3"/>
        <v>1886707</v>
      </c>
      <c r="K6" s="8" t="s">
        <v>19</v>
      </c>
      <c r="O6" s="10"/>
    </row>
    <row r="7" spans="1:15" s="9" customFormat="1" ht="12">
      <c r="A7" s="5">
        <v>1026</v>
      </c>
      <c r="B7" s="6" t="s">
        <v>20</v>
      </c>
      <c r="C7" s="7">
        <v>3052</v>
      </c>
      <c r="D7" s="7">
        <v>12700</v>
      </c>
      <c r="E7" s="7">
        <f t="shared" si="0"/>
        <v>38760400</v>
      </c>
      <c r="F7" s="7">
        <v>48838104</v>
      </c>
      <c r="G7" s="7">
        <v>7814097</v>
      </c>
      <c r="H7" s="7">
        <f t="shared" si="1"/>
        <v>41024007</v>
      </c>
      <c r="I7" s="7">
        <f t="shared" si="2"/>
        <v>2051200</v>
      </c>
      <c r="J7" s="7">
        <f t="shared" si="3"/>
        <v>2263607</v>
      </c>
      <c r="K7" s="8" t="s">
        <v>21</v>
      </c>
      <c r="O7" s="10"/>
    </row>
    <row r="8" spans="1:15" s="9" customFormat="1" ht="12">
      <c r="A8" s="5">
        <v>3625</v>
      </c>
      <c r="B8" s="6" t="s">
        <v>22</v>
      </c>
      <c r="C8" s="7">
        <v>849</v>
      </c>
      <c r="D8" s="7">
        <v>16400</v>
      </c>
      <c r="E8" s="7">
        <f t="shared" si="0"/>
        <v>13923600</v>
      </c>
      <c r="F8" s="7">
        <v>18657624</v>
      </c>
      <c r="G8" s="7">
        <v>2238915</v>
      </c>
      <c r="H8" s="7">
        <f t="shared" si="1"/>
        <v>16418709</v>
      </c>
      <c r="I8" s="7">
        <f t="shared" si="2"/>
        <v>820935</v>
      </c>
      <c r="J8" s="7">
        <f t="shared" si="3"/>
        <v>2495109</v>
      </c>
      <c r="K8" s="8" t="s">
        <v>16</v>
      </c>
      <c r="O8" s="10"/>
    </row>
    <row r="9" spans="1:15" s="9" customFormat="1" ht="12">
      <c r="A9" s="5">
        <v>3906</v>
      </c>
      <c r="B9" s="6" t="s">
        <v>17</v>
      </c>
      <c r="C9" s="7">
        <v>1507</v>
      </c>
      <c r="D9" s="7">
        <v>13500</v>
      </c>
      <c r="E9" s="7">
        <f t="shared" si="0"/>
        <v>20344500</v>
      </c>
      <c r="F9" s="7">
        <v>25634070</v>
      </c>
      <c r="G9" s="7">
        <v>3588770</v>
      </c>
      <c r="H9" s="7">
        <f t="shared" si="1"/>
        <v>22045300</v>
      </c>
      <c r="I9" s="7">
        <f t="shared" si="2"/>
        <v>1102265</v>
      </c>
      <c r="J9" s="7">
        <f t="shared" si="3"/>
        <v>1700800</v>
      </c>
      <c r="K9" s="8" t="s">
        <v>19</v>
      </c>
      <c r="O9" s="10"/>
    </row>
    <row r="10" spans="1:11" s="9" customFormat="1" ht="12">
      <c r="A10" s="5">
        <v>2583</v>
      </c>
      <c r="B10" s="6" t="s">
        <v>23</v>
      </c>
      <c r="C10" s="7">
        <v>526</v>
      </c>
      <c r="D10" s="7">
        <v>9700</v>
      </c>
      <c r="E10" s="7">
        <f t="shared" si="0"/>
        <v>5102200</v>
      </c>
      <c r="F10" s="7">
        <v>6836948</v>
      </c>
      <c r="G10" s="7">
        <v>615325</v>
      </c>
      <c r="H10" s="7">
        <f t="shared" si="1"/>
        <v>6221623</v>
      </c>
      <c r="I10" s="7">
        <f t="shared" si="2"/>
        <v>311081</v>
      </c>
      <c r="J10" s="7">
        <f t="shared" si="3"/>
        <v>1119423</v>
      </c>
      <c r="K10" s="8" t="s">
        <v>16</v>
      </c>
    </row>
    <row r="11" spans="1:11" s="9" customFormat="1" ht="12">
      <c r="A11" s="5">
        <v>2238</v>
      </c>
      <c r="B11" s="6" t="s">
        <v>18</v>
      </c>
      <c r="C11" s="7">
        <v>1634</v>
      </c>
      <c r="D11" s="7">
        <v>11860</v>
      </c>
      <c r="E11" s="7">
        <f t="shared" si="0"/>
        <v>19379240</v>
      </c>
      <c r="F11" s="7">
        <v>25968181</v>
      </c>
      <c r="G11" s="7">
        <v>3635545</v>
      </c>
      <c r="H11" s="7">
        <f t="shared" si="1"/>
        <v>22332636</v>
      </c>
      <c r="I11" s="7">
        <f t="shared" si="2"/>
        <v>1116631</v>
      </c>
      <c r="J11" s="7">
        <f t="shared" si="3"/>
        <v>2953396</v>
      </c>
      <c r="K11" s="8" t="s">
        <v>19</v>
      </c>
    </row>
    <row r="12" spans="1:11" s="9" customFormat="1" ht="12">
      <c r="A12" s="5">
        <v>3625</v>
      </c>
      <c r="B12" s="6" t="s">
        <v>22</v>
      </c>
      <c r="C12" s="7">
        <v>1308</v>
      </c>
      <c r="D12" s="7">
        <v>16400</v>
      </c>
      <c r="E12" s="7">
        <f t="shared" si="0"/>
        <v>21451200</v>
      </c>
      <c r="F12" s="7">
        <v>27028512</v>
      </c>
      <c r="G12" s="7">
        <v>3783992</v>
      </c>
      <c r="H12" s="7">
        <f t="shared" si="1"/>
        <v>23244520</v>
      </c>
      <c r="I12" s="7">
        <f t="shared" si="2"/>
        <v>1162226</v>
      </c>
      <c r="J12" s="7">
        <f t="shared" si="3"/>
        <v>1793320</v>
      </c>
      <c r="K12" s="8" t="s">
        <v>19</v>
      </c>
    </row>
    <row r="13" spans="1:11" s="9" customFormat="1" ht="12">
      <c r="A13" s="5">
        <v>1015</v>
      </c>
      <c r="B13" s="6" t="s">
        <v>15</v>
      </c>
      <c r="C13" s="7">
        <v>2937</v>
      </c>
      <c r="D13" s="7">
        <v>3900</v>
      </c>
      <c r="E13" s="7">
        <f t="shared" si="0"/>
        <v>11454300</v>
      </c>
      <c r="F13" s="7">
        <v>15348762</v>
      </c>
      <c r="G13" s="7">
        <v>1841851</v>
      </c>
      <c r="H13" s="7">
        <f t="shared" si="1"/>
        <v>13506911</v>
      </c>
      <c r="I13" s="7">
        <f t="shared" si="2"/>
        <v>675345</v>
      </c>
      <c r="J13" s="7">
        <f t="shared" si="3"/>
        <v>2052611</v>
      </c>
      <c r="K13" s="8" t="s">
        <v>16</v>
      </c>
    </row>
    <row r="14" spans="1:11" s="9" customFormat="1" ht="12">
      <c r="A14" s="5">
        <v>2583</v>
      </c>
      <c r="B14" s="6" t="s">
        <v>23</v>
      </c>
      <c r="C14" s="7">
        <v>1605</v>
      </c>
      <c r="D14" s="7">
        <v>9700</v>
      </c>
      <c r="E14" s="7">
        <f t="shared" si="0"/>
        <v>15568500</v>
      </c>
      <c r="F14" s="7">
        <v>20861790</v>
      </c>
      <c r="G14" s="7">
        <v>2920651</v>
      </c>
      <c r="H14" s="7">
        <f t="shared" si="1"/>
        <v>17941139</v>
      </c>
      <c r="I14" s="7">
        <f t="shared" si="2"/>
        <v>897056</v>
      </c>
      <c r="J14" s="7">
        <f t="shared" si="3"/>
        <v>2372639</v>
      </c>
      <c r="K14" s="8" t="s">
        <v>16</v>
      </c>
    </row>
    <row r="15" spans="1:11" s="9" customFormat="1" ht="12">
      <c r="A15" s="5">
        <v>3625</v>
      </c>
      <c r="B15" s="6" t="s">
        <v>22</v>
      </c>
      <c r="C15" s="7">
        <v>2709</v>
      </c>
      <c r="D15" s="7">
        <v>16400</v>
      </c>
      <c r="E15" s="7">
        <f t="shared" si="0"/>
        <v>44427600</v>
      </c>
      <c r="F15" s="7">
        <v>55978776</v>
      </c>
      <c r="G15" s="7">
        <v>9516392</v>
      </c>
      <c r="H15" s="7">
        <f t="shared" si="1"/>
        <v>46462384</v>
      </c>
      <c r="I15" s="7">
        <f t="shared" si="2"/>
        <v>2323119</v>
      </c>
      <c r="J15" s="7">
        <f t="shared" si="3"/>
        <v>2034784</v>
      </c>
      <c r="K15" s="8" t="s">
        <v>21</v>
      </c>
    </row>
    <row r="16" spans="1:11" s="9" customFormat="1" ht="12">
      <c r="A16" s="5">
        <v>1026</v>
      </c>
      <c r="B16" s="6" t="s">
        <v>20</v>
      </c>
      <c r="C16" s="7">
        <v>846</v>
      </c>
      <c r="D16" s="7">
        <v>12700</v>
      </c>
      <c r="E16" s="7">
        <f t="shared" si="0"/>
        <v>10744200</v>
      </c>
      <c r="F16" s="7">
        <v>14397228</v>
      </c>
      <c r="G16" s="7">
        <v>1727667</v>
      </c>
      <c r="H16" s="7">
        <f t="shared" si="1"/>
        <v>12669561</v>
      </c>
      <c r="I16" s="7">
        <f t="shared" si="2"/>
        <v>633478</v>
      </c>
      <c r="J16" s="7">
        <f t="shared" si="3"/>
        <v>1925361</v>
      </c>
      <c r="K16" s="8" t="s">
        <v>16</v>
      </c>
    </row>
    <row r="17" spans="1:11" s="9" customFormat="1" ht="12">
      <c r="A17" s="5">
        <v>3625</v>
      </c>
      <c r="B17" s="6" t="s">
        <v>22</v>
      </c>
      <c r="C17" s="7">
        <v>2968</v>
      </c>
      <c r="D17" s="7">
        <v>16400</v>
      </c>
      <c r="E17" s="7">
        <f t="shared" si="0"/>
        <v>48675200</v>
      </c>
      <c r="F17" s="7">
        <v>61330752</v>
      </c>
      <c r="G17" s="7">
        <v>10426228</v>
      </c>
      <c r="H17" s="7">
        <f t="shared" si="1"/>
        <v>50904524</v>
      </c>
      <c r="I17" s="7">
        <f t="shared" si="2"/>
        <v>2545226</v>
      </c>
      <c r="J17" s="7">
        <f t="shared" si="3"/>
        <v>2229324</v>
      </c>
      <c r="K17" s="8" t="s">
        <v>21</v>
      </c>
    </row>
    <row r="18" spans="1:11" s="9" customFormat="1" ht="12">
      <c r="A18" s="5">
        <v>1026</v>
      </c>
      <c r="B18" s="6" t="s">
        <v>20</v>
      </c>
      <c r="C18" s="7">
        <v>1685</v>
      </c>
      <c r="D18" s="7">
        <v>12700</v>
      </c>
      <c r="E18" s="7">
        <f t="shared" si="0"/>
        <v>21399500</v>
      </c>
      <c r="F18" s="7">
        <v>26963370</v>
      </c>
      <c r="G18" s="7">
        <v>3774872</v>
      </c>
      <c r="H18" s="7">
        <f t="shared" si="1"/>
        <v>23188498</v>
      </c>
      <c r="I18" s="7">
        <f t="shared" si="2"/>
        <v>1159424</v>
      </c>
      <c r="J18" s="7">
        <f t="shared" si="3"/>
        <v>1788998</v>
      </c>
      <c r="K18" s="8" t="s">
        <v>19</v>
      </c>
    </row>
    <row r="19" spans="1:11" s="9" customFormat="1" ht="12">
      <c r="A19" s="5">
        <v>2238</v>
      </c>
      <c r="B19" s="6" t="s">
        <v>18</v>
      </c>
      <c r="C19" s="7">
        <v>2886</v>
      </c>
      <c r="D19" s="7">
        <v>11860</v>
      </c>
      <c r="E19" s="7">
        <f t="shared" si="0"/>
        <v>34227960</v>
      </c>
      <c r="F19" s="7">
        <v>43127229</v>
      </c>
      <c r="G19" s="7">
        <v>6900357</v>
      </c>
      <c r="H19" s="7">
        <f t="shared" si="1"/>
        <v>36226872</v>
      </c>
      <c r="I19" s="7">
        <f t="shared" si="2"/>
        <v>1811343</v>
      </c>
      <c r="J19" s="7">
        <f t="shared" si="3"/>
        <v>1998912</v>
      </c>
      <c r="K19" s="8" t="s">
        <v>19</v>
      </c>
    </row>
    <row r="20" spans="1:11" s="9" customFormat="1" ht="12">
      <c r="A20" s="5">
        <v>1015</v>
      </c>
      <c r="B20" s="6" t="s">
        <v>15</v>
      </c>
      <c r="C20" s="7">
        <v>921</v>
      </c>
      <c r="D20" s="7">
        <v>3900</v>
      </c>
      <c r="E20" s="7">
        <f t="shared" si="0"/>
        <v>3591900</v>
      </c>
      <c r="F20" s="7">
        <v>4813146</v>
      </c>
      <c r="G20" s="7">
        <v>433183</v>
      </c>
      <c r="H20" s="7">
        <f t="shared" si="1"/>
        <v>4379963</v>
      </c>
      <c r="I20" s="7">
        <f t="shared" si="2"/>
        <v>218998</v>
      </c>
      <c r="J20" s="7">
        <f t="shared" si="3"/>
        <v>788063</v>
      </c>
      <c r="K20" s="8" t="s">
        <v>16</v>
      </c>
    </row>
    <row r="21" spans="1:11" s="9" customFormat="1" ht="12">
      <c r="A21" s="5">
        <v>2238</v>
      </c>
      <c r="B21" s="6" t="s">
        <v>18</v>
      </c>
      <c r="C21" s="7">
        <v>2725</v>
      </c>
      <c r="D21" s="7">
        <v>11860</v>
      </c>
      <c r="E21" s="7">
        <f t="shared" si="0"/>
        <v>32318500</v>
      </c>
      <c r="F21" s="7">
        <v>40721310</v>
      </c>
      <c r="G21" s="7">
        <v>6515410</v>
      </c>
      <c r="H21" s="7">
        <f t="shared" si="1"/>
        <v>34205900</v>
      </c>
      <c r="I21" s="7">
        <f t="shared" si="2"/>
        <v>1710295</v>
      </c>
      <c r="J21" s="7">
        <f t="shared" si="3"/>
        <v>1887400</v>
      </c>
      <c r="K21" s="8" t="s">
        <v>19</v>
      </c>
    </row>
    <row r="22" spans="1:11" s="9" customFormat="1" ht="12">
      <c r="A22" s="5">
        <v>1015</v>
      </c>
      <c r="B22" s="6" t="s">
        <v>15</v>
      </c>
      <c r="C22" s="7">
        <v>1209</v>
      </c>
      <c r="D22" s="7">
        <v>3900</v>
      </c>
      <c r="E22" s="7">
        <f t="shared" si="0"/>
        <v>4715100</v>
      </c>
      <c r="F22" s="7">
        <v>6318234</v>
      </c>
      <c r="G22" s="7">
        <v>568641</v>
      </c>
      <c r="H22" s="7">
        <f t="shared" si="1"/>
        <v>5749593</v>
      </c>
      <c r="I22" s="7">
        <f t="shared" si="2"/>
        <v>287479</v>
      </c>
      <c r="J22" s="7">
        <f t="shared" si="3"/>
        <v>1034493</v>
      </c>
      <c r="K22" s="8" t="s">
        <v>16</v>
      </c>
    </row>
    <row r="23" spans="1:11" s="9" customFormat="1" ht="12">
      <c r="A23" s="5">
        <v>1026</v>
      </c>
      <c r="B23" s="6" t="s">
        <v>20</v>
      </c>
      <c r="C23" s="7">
        <v>2649</v>
      </c>
      <c r="D23" s="7">
        <v>12700</v>
      </c>
      <c r="E23" s="7">
        <f t="shared" si="0"/>
        <v>33642300</v>
      </c>
      <c r="F23" s="7">
        <v>42389298</v>
      </c>
      <c r="G23" s="7">
        <v>6782288</v>
      </c>
      <c r="H23" s="7">
        <f t="shared" si="1"/>
        <v>35607010</v>
      </c>
      <c r="I23" s="7">
        <f t="shared" si="2"/>
        <v>1780350</v>
      </c>
      <c r="J23" s="7">
        <f t="shared" si="3"/>
        <v>1964710</v>
      </c>
      <c r="K23" s="8" t="s">
        <v>19</v>
      </c>
    </row>
    <row r="24" spans="1:11" s="9" customFormat="1" ht="12">
      <c r="A24" s="5">
        <v>3625</v>
      </c>
      <c r="B24" s="6" t="s">
        <v>22</v>
      </c>
      <c r="C24" s="7">
        <v>3302</v>
      </c>
      <c r="D24" s="7">
        <v>16400</v>
      </c>
      <c r="E24" s="7">
        <f t="shared" si="0"/>
        <v>54152800</v>
      </c>
      <c r="F24" s="7">
        <v>68232528</v>
      </c>
      <c r="G24" s="7">
        <v>11599530</v>
      </c>
      <c r="H24" s="7">
        <f t="shared" si="1"/>
        <v>56632998</v>
      </c>
      <c r="I24" s="7">
        <f t="shared" si="2"/>
        <v>2831649</v>
      </c>
      <c r="J24" s="7">
        <f t="shared" si="3"/>
        <v>2480198</v>
      </c>
      <c r="K24" s="8" t="s">
        <v>21</v>
      </c>
    </row>
    <row r="25" spans="1:11" s="9" customFormat="1" ht="12">
      <c r="A25" s="5">
        <v>2583</v>
      </c>
      <c r="B25" s="6" t="s">
        <v>23</v>
      </c>
      <c r="C25" s="7">
        <v>4937</v>
      </c>
      <c r="D25" s="7">
        <v>9700</v>
      </c>
      <c r="E25" s="7">
        <f t="shared" si="0"/>
        <v>47888900</v>
      </c>
      <c r="F25" s="7">
        <v>60340014</v>
      </c>
      <c r="G25" s="7">
        <v>10257802</v>
      </c>
      <c r="H25" s="7">
        <f t="shared" si="1"/>
        <v>50082212</v>
      </c>
      <c r="I25" s="7">
        <f t="shared" si="2"/>
        <v>2504110</v>
      </c>
      <c r="J25" s="7">
        <f t="shared" si="3"/>
        <v>2193312</v>
      </c>
      <c r="K25" s="8" t="s">
        <v>21</v>
      </c>
    </row>
    <row r="26" spans="1:11" s="9" customFormat="1" ht="12">
      <c r="A26" s="5">
        <v>1026</v>
      </c>
      <c r="B26" s="6" t="s">
        <v>20</v>
      </c>
      <c r="C26" s="7">
        <v>1964</v>
      </c>
      <c r="D26" s="7">
        <v>12700</v>
      </c>
      <c r="E26" s="7">
        <f t="shared" si="0"/>
        <v>24942800</v>
      </c>
      <c r="F26" s="7">
        <v>31427928</v>
      </c>
      <c r="G26" s="7">
        <v>5028468</v>
      </c>
      <c r="H26" s="7">
        <f t="shared" si="1"/>
        <v>26399460</v>
      </c>
      <c r="I26" s="7">
        <f t="shared" si="2"/>
        <v>1319973</v>
      </c>
      <c r="J26" s="7">
        <f t="shared" si="3"/>
        <v>1456660</v>
      </c>
      <c r="K26" s="8" t="s">
        <v>19</v>
      </c>
    </row>
    <row r="27" spans="1:11" s="9" customFormat="1" ht="12">
      <c r="A27" s="5">
        <v>3906</v>
      </c>
      <c r="B27" s="6" t="s">
        <v>17</v>
      </c>
      <c r="C27" s="7">
        <v>708</v>
      </c>
      <c r="D27" s="7">
        <v>13500</v>
      </c>
      <c r="E27" s="7">
        <f t="shared" si="0"/>
        <v>9558000</v>
      </c>
      <c r="F27" s="7">
        <v>12807720</v>
      </c>
      <c r="G27" s="7">
        <v>1536926</v>
      </c>
      <c r="H27" s="7">
        <f t="shared" si="1"/>
        <v>11270794</v>
      </c>
      <c r="I27" s="7">
        <f t="shared" si="2"/>
        <v>563539</v>
      </c>
      <c r="J27" s="7">
        <f t="shared" si="3"/>
        <v>1712794</v>
      </c>
      <c r="K27" s="8" t="s">
        <v>16</v>
      </c>
    </row>
    <row r="28" spans="1:11" s="9" customFormat="1" ht="12">
      <c r="A28" s="5">
        <v>1015</v>
      </c>
      <c r="B28" s="6" t="s">
        <v>15</v>
      </c>
      <c r="C28" s="7">
        <v>3165</v>
      </c>
      <c r="D28" s="7">
        <v>3900</v>
      </c>
      <c r="E28" s="7">
        <f t="shared" si="0"/>
        <v>12343500</v>
      </c>
      <c r="F28" s="7">
        <v>16540290</v>
      </c>
      <c r="G28" s="7">
        <v>1984835</v>
      </c>
      <c r="H28" s="7">
        <f t="shared" si="1"/>
        <v>14555455</v>
      </c>
      <c r="I28" s="7">
        <f t="shared" si="2"/>
        <v>727772</v>
      </c>
      <c r="J28" s="7">
        <f t="shared" si="3"/>
        <v>2211955</v>
      </c>
      <c r="K28" s="8" t="s">
        <v>16</v>
      </c>
    </row>
    <row r="29" spans="1:11" s="9" customFormat="1" ht="12">
      <c r="A29" s="5">
        <v>2238</v>
      </c>
      <c r="B29" s="6" t="s">
        <v>18</v>
      </c>
      <c r="C29" s="7">
        <v>2037</v>
      </c>
      <c r="D29" s="7">
        <v>11860</v>
      </c>
      <c r="E29" s="7">
        <f t="shared" si="0"/>
        <v>24158820</v>
      </c>
      <c r="F29" s="7">
        <v>30440113</v>
      </c>
      <c r="G29" s="7">
        <v>4870418</v>
      </c>
      <c r="H29" s="7">
        <f t="shared" si="1"/>
        <v>25569695</v>
      </c>
      <c r="I29" s="7">
        <f t="shared" si="2"/>
        <v>1278484</v>
      </c>
      <c r="J29" s="7">
        <f t="shared" si="3"/>
        <v>1410875</v>
      </c>
      <c r="K29" s="8" t="s">
        <v>19</v>
      </c>
    </row>
    <row r="30" spans="1:11" s="9" customFormat="1" ht="12">
      <c r="A30" s="5">
        <v>3906</v>
      </c>
      <c r="B30" s="6" t="s">
        <v>17</v>
      </c>
      <c r="C30" s="7">
        <v>3276</v>
      </c>
      <c r="D30" s="7">
        <v>13500</v>
      </c>
      <c r="E30" s="7">
        <f t="shared" si="0"/>
        <v>44226000</v>
      </c>
      <c r="F30" s="7">
        <v>55724760</v>
      </c>
      <c r="G30" s="7">
        <v>9473209</v>
      </c>
      <c r="H30" s="7">
        <f t="shared" si="1"/>
        <v>46251551</v>
      </c>
      <c r="I30" s="7">
        <f t="shared" si="2"/>
        <v>2312577</v>
      </c>
      <c r="J30" s="7">
        <f t="shared" si="3"/>
        <v>2025551</v>
      </c>
      <c r="K30" s="8" t="s">
        <v>21</v>
      </c>
    </row>
    <row r="31" spans="1:11" s="9" customFormat="1" ht="12">
      <c r="A31" s="5">
        <v>2238</v>
      </c>
      <c r="B31" s="6" t="s">
        <v>18</v>
      </c>
      <c r="C31" s="7">
        <v>1130</v>
      </c>
      <c r="D31" s="7">
        <v>11860</v>
      </c>
      <c r="E31" s="7">
        <f t="shared" si="0"/>
        <v>13401800</v>
      </c>
      <c r="F31" s="7">
        <v>17958412</v>
      </c>
      <c r="G31" s="7">
        <v>2155009</v>
      </c>
      <c r="H31" s="7">
        <f t="shared" si="1"/>
        <v>15803403</v>
      </c>
      <c r="I31" s="7">
        <f t="shared" si="2"/>
        <v>790170</v>
      </c>
      <c r="J31" s="7">
        <f t="shared" si="3"/>
        <v>2401603</v>
      </c>
      <c r="K31" s="8" t="s">
        <v>16</v>
      </c>
    </row>
    <row r="32" spans="1:11" s="9" customFormat="1" ht="12">
      <c r="A32" s="5"/>
      <c r="B32" s="6"/>
      <c r="C32" s="6"/>
      <c r="D32" s="6"/>
      <c r="E32" s="6"/>
      <c r="F32" s="6"/>
      <c r="G32" s="6"/>
      <c r="H32" s="6"/>
      <c r="I32" s="6"/>
      <c r="J32" s="6"/>
      <c r="K32" s="11"/>
    </row>
    <row r="33" spans="1:11" s="9" customFormat="1" ht="12.75" thickBot="1">
      <c r="A33" s="12"/>
      <c r="B33" s="13" t="s">
        <v>24</v>
      </c>
      <c r="C33" s="14">
        <f>SUM(C4:C31)</f>
        <v>57378</v>
      </c>
      <c r="D33" s="15"/>
      <c r="E33" s="14">
        <f aca="true" t="shared" si="4" ref="E33:J33">SUM(E4:E31)</f>
        <v>658774360</v>
      </c>
      <c r="F33" s="14">
        <f t="shared" si="4"/>
        <v>840923791</v>
      </c>
      <c r="G33" s="14">
        <f t="shared" si="4"/>
        <v>128882524</v>
      </c>
      <c r="H33" s="14">
        <f t="shared" si="4"/>
        <v>712041267</v>
      </c>
      <c r="I33" s="14">
        <f t="shared" si="4"/>
        <v>35602051</v>
      </c>
      <c r="J33" s="14">
        <f t="shared" si="4"/>
        <v>53266907</v>
      </c>
      <c r="K33" s="16"/>
    </row>
    <row r="34" spans="1:11" s="9" customFormat="1" ht="12">
      <c r="A34" s="17"/>
      <c r="B34" s="18"/>
      <c r="C34" s="19"/>
      <c r="D34" s="17"/>
      <c r="E34" s="19"/>
      <c r="F34" s="19"/>
      <c r="G34" s="19"/>
      <c r="H34" s="19"/>
      <c r="I34" s="19"/>
      <c r="J34" s="19"/>
      <c r="K34" s="17"/>
    </row>
    <row r="35" spans="1:11" s="9" customFormat="1" ht="12">
      <c r="A35" s="17"/>
      <c r="B35" s="18"/>
      <c r="C35" s="19"/>
      <c r="D35" s="17"/>
      <c r="E35" s="19"/>
      <c r="F35" s="19"/>
      <c r="G35" s="19"/>
      <c r="H35" s="19"/>
      <c r="I35" s="19"/>
      <c r="J35" s="19"/>
      <c r="K35" s="17"/>
    </row>
    <row r="36" spans="1:11" ht="13.5">
      <c r="A36" s="20"/>
      <c r="B36" s="20"/>
      <c r="C36" s="21"/>
      <c r="D36" s="20"/>
      <c r="E36" s="21"/>
      <c r="F36" s="21"/>
      <c r="G36" s="21"/>
      <c r="H36" s="21"/>
      <c r="I36" s="18" t="s">
        <v>8</v>
      </c>
      <c r="J36" s="18" t="s">
        <v>13</v>
      </c>
      <c r="K36" s="20"/>
    </row>
    <row r="37" spans="1:11" ht="13.5">
      <c r="A37" s="20"/>
      <c r="B37" s="20"/>
      <c r="C37" s="21"/>
      <c r="D37" s="20"/>
      <c r="E37" s="21"/>
      <c r="F37" s="21"/>
      <c r="G37" s="21"/>
      <c r="H37" s="21"/>
      <c r="I37" s="17" t="s">
        <v>18</v>
      </c>
      <c r="J37" s="9" t="s">
        <v>25</v>
      </c>
      <c r="K37" s="20"/>
    </row>
    <row r="38" spans="1:11" ht="18" thickBot="1">
      <c r="A38" s="28" t="s">
        <v>26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s="9" customFormat="1" ht="12">
      <c r="A39" s="1" t="s">
        <v>7</v>
      </c>
      <c r="B39" s="2" t="s">
        <v>8</v>
      </c>
      <c r="C39" s="2" t="s">
        <v>9</v>
      </c>
      <c r="D39" s="2" t="s">
        <v>0</v>
      </c>
      <c r="E39" s="2" t="s">
        <v>10</v>
      </c>
      <c r="F39" s="2" t="s">
        <v>11</v>
      </c>
      <c r="G39" s="2" t="s">
        <v>12</v>
      </c>
      <c r="H39" s="2" t="s">
        <v>13</v>
      </c>
      <c r="I39" s="2" t="s">
        <v>1</v>
      </c>
      <c r="J39" s="2" t="s">
        <v>14</v>
      </c>
      <c r="K39" s="3" t="s">
        <v>4</v>
      </c>
    </row>
    <row r="40" spans="1:11" s="9" customFormat="1" ht="12">
      <c r="A40" s="5">
        <v>2238</v>
      </c>
      <c r="B40" s="6" t="s">
        <v>27</v>
      </c>
      <c r="C40" s="7">
        <v>1130</v>
      </c>
      <c r="D40" s="7">
        <v>11860</v>
      </c>
      <c r="E40" s="7">
        <v>13401800</v>
      </c>
      <c r="F40" s="7">
        <v>17958412</v>
      </c>
      <c r="G40" s="7">
        <v>2155009</v>
      </c>
      <c r="H40" s="7">
        <v>15803403</v>
      </c>
      <c r="I40" s="7">
        <v>790170</v>
      </c>
      <c r="J40" s="7">
        <v>2401603</v>
      </c>
      <c r="K40" s="8" t="s">
        <v>5</v>
      </c>
    </row>
    <row r="41" spans="1:11" s="9" customFormat="1" ht="12">
      <c r="A41" s="5">
        <v>2238</v>
      </c>
      <c r="B41" s="6" t="s">
        <v>27</v>
      </c>
      <c r="C41" s="7">
        <v>1634</v>
      </c>
      <c r="D41" s="7">
        <v>11860</v>
      </c>
      <c r="E41" s="7">
        <v>19379240</v>
      </c>
      <c r="F41" s="7">
        <v>25968181</v>
      </c>
      <c r="G41" s="7">
        <v>3635545</v>
      </c>
      <c r="H41" s="7">
        <v>22332636</v>
      </c>
      <c r="I41" s="7">
        <v>1116631</v>
      </c>
      <c r="J41" s="7">
        <v>2953396</v>
      </c>
      <c r="K41" s="8" t="s">
        <v>28</v>
      </c>
    </row>
    <row r="42" spans="1:11" s="9" customFormat="1" ht="12">
      <c r="A42" s="5">
        <v>2238</v>
      </c>
      <c r="B42" s="6" t="s">
        <v>27</v>
      </c>
      <c r="C42" s="7">
        <v>2037</v>
      </c>
      <c r="D42" s="7">
        <v>11860</v>
      </c>
      <c r="E42" s="7">
        <v>24158820</v>
      </c>
      <c r="F42" s="7">
        <v>30440113</v>
      </c>
      <c r="G42" s="7">
        <v>4870418</v>
      </c>
      <c r="H42" s="7">
        <v>25569695</v>
      </c>
      <c r="I42" s="7">
        <v>1278484</v>
      </c>
      <c r="J42" s="7">
        <v>1410875</v>
      </c>
      <c r="K42" s="8" t="s">
        <v>28</v>
      </c>
    </row>
    <row r="43" spans="1:11" s="9" customFormat="1" ht="12">
      <c r="A43" s="5">
        <v>2238</v>
      </c>
      <c r="B43" s="6" t="s">
        <v>27</v>
      </c>
      <c r="C43" s="7">
        <v>2724</v>
      </c>
      <c r="D43" s="7">
        <v>11860</v>
      </c>
      <c r="E43" s="7">
        <v>32306640</v>
      </c>
      <c r="F43" s="7">
        <v>40706366</v>
      </c>
      <c r="G43" s="7">
        <v>6513019</v>
      </c>
      <c r="H43" s="7">
        <v>34193347</v>
      </c>
      <c r="I43" s="7">
        <v>1709667</v>
      </c>
      <c r="J43" s="7">
        <v>1886707</v>
      </c>
      <c r="K43" s="8" t="s">
        <v>28</v>
      </c>
    </row>
    <row r="44" spans="1:11" s="9" customFormat="1" ht="12">
      <c r="A44" s="5">
        <v>2238</v>
      </c>
      <c r="B44" s="6" t="s">
        <v>27</v>
      </c>
      <c r="C44" s="7">
        <v>2725</v>
      </c>
      <c r="D44" s="7">
        <v>11860</v>
      </c>
      <c r="E44" s="7">
        <v>32318500</v>
      </c>
      <c r="F44" s="7">
        <v>40721310</v>
      </c>
      <c r="G44" s="7">
        <v>6515410</v>
      </c>
      <c r="H44" s="7">
        <v>34205900</v>
      </c>
      <c r="I44" s="7">
        <v>1710295</v>
      </c>
      <c r="J44" s="7">
        <v>1887400</v>
      </c>
      <c r="K44" s="8" t="s">
        <v>28</v>
      </c>
    </row>
    <row r="45" spans="1:11" s="9" customFormat="1" ht="12">
      <c r="A45" s="5"/>
      <c r="B45" s="6"/>
      <c r="C45" s="7"/>
      <c r="D45" s="7"/>
      <c r="E45" s="7"/>
      <c r="F45" s="7"/>
      <c r="G45" s="7"/>
      <c r="H45" s="7"/>
      <c r="I45" s="7"/>
      <c r="J45" s="7"/>
      <c r="K45" s="8"/>
    </row>
    <row r="46" spans="1:11" s="9" customFormat="1" ht="12.75" thickBot="1">
      <c r="A46" s="12"/>
      <c r="B46" s="22" t="s">
        <v>24</v>
      </c>
      <c r="C46" s="23">
        <f>SUM(C40:C44)</f>
        <v>10250</v>
      </c>
      <c r="D46" s="23"/>
      <c r="E46" s="23">
        <f aca="true" t="shared" si="5" ref="E46:J46">SUM(E40:E44)</f>
        <v>121565000</v>
      </c>
      <c r="F46" s="23">
        <f t="shared" si="5"/>
        <v>155794382</v>
      </c>
      <c r="G46" s="23">
        <f t="shared" si="5"/>
        <v>23689401</v>
      </c>
      <c r="H46" s="23">
        <f t="shared" si="5"/>
        <v>132104981</v>
      </c>
      <c r="I46" s="23">
        <f t="shared" si="5"/>
        <v>6605247</v>
      </c>
      <c r="J46" s="23">
        <f t="shared" si="5"/>
        <v>10539981</v>
      </c>
      <c r="K46" s="24"/>
    </row>
    <row r="47" spans="1:11" s="9" customFormat="1" ht="12">
      <c r="A47" s="17"/>
      <c r="B47" s="17"/>
      <c r="C47" s="25"/>
      <c r="D47" s="25"/>
      <c r="E47" s="25"/>
      <c r="F47" s="25"/>
      <c r="G47" s="25"/>
      <c r="H47" s="25"/>
      <c r="I47" s="25"/>
      <c r="J47" s="25"/>
      <c r="K47" s="25"/>
    </row>
    <row r="48" spans="1:11" s="9" customFormat="1" ht="12">
      <c r="A48" s="17"/>
      <c r="B48" s="17"/>
      <c r="C48" s="25"/>
      <c r="D48" s="25"/>
      <c r="E48" s="25"/>
      <c r="F48" s="25"/>
      <c r="G48" s="25"/>
      <c r="H48" s="25"/>
      <c r="I48" s="25"/>
      <c r="J48" s="25"/>
      <c r="K48" s="25"/>
    </row>
    <row r="49" spans="1:11" s="9" customFormat="1" ht="12">
      <c r="A49" s="17" t="s">
        <v>2</v>
      </c>
      <c r="C49" s="25"/>
      <c r="D49" s="25"/>
      <c r="E49" s="25"/>
      <c r="F49" s="25"/>
      <c r="G49" s="25"/>
      <c r="H49" s="25"/>
      <c r="I49" s="25"/>
      <c r="J49" s="25"/>
      <c r="K49" s="25"/>
    </row>
    <row r="50" spans="8:10" s="9" customFormat="1" ht="12.75" thickBot="1">
      <c r="H50" s="18" t="s">
        <v>8</v>
      </c>
      <c r="J50" s="18" t="s">
        <v>10</v>
      </c>
    </row>
    <row r="51" spans="1:10" s="9" customFormat="1" ht="12">
      <c r="A51" s="29" t="s">
        <v>29</v>
      </c>
      <c r="B51" s="30"/>
      <c r="C51" s="30"/>
      <c r="D51" s="30"/>
      <c r="E51" s="30"/>
      <c r="F51" s="26">
        <f>DAVERAGE($A$3:$K$31,$H$3,$H$50:$H$51)</f>
        <v>24748324.666666668</v>
      </c>
      <c r="H51" s="9" t="s">
        <v>23</v>
      </c>
      <c r="J51" s="17" t="s">
        <v>30</v>
      </c>
    </row>
    <row r="52" spans="1:10" s="9" customFormat="1" ht="12">
      <c r="A52" s="31" t="s">
        <v>31</v>
      </c>
      <c r="B52" s="32"/>
      <c r="C52" s="32"/>
      <c r="D52" s="32"/>
      <c r="E52" s="32"/>
      <c r="F52" s="8">
        <f>DMIN($A$3:$K$31,$E$3,J50:J51)</f>
        <v>19379240</v>
      </c>
      <c r="J52" s="17"/>
    </row>
    <row r="53" spans="1:10" s="9" customFormat="1" ht="12.75" thickBot="1">
      <c r="A53" s="33" t="s">
        <v>32</v>
      </c>
      <c r="B53" s="34"/>
      <c r="C53" s="34"/>
      <c r="D53" s="34"/>
      <c r="E53" s="34"/>
      <c r="F53" s="24">
        <f>DSUM($A$3:$K$31,$J$3,$I$53:$J$54)</f>
        <v>2940048</v>
      </c>
      <c r="I53" s="18" t="s">
        <v>8</v>
      </c>
      <c r="J53" s="18" t="s">
        <v>9</v>
      </c>
    </row>
    <row r="54" spans="9:10" s="9" customFormat="1" ht="12">
      <c r="I54" s="9" t="s">
        <v>15</v>
      </c>
      <c r="J54" s="17" t="s">
        <v>33</v>
      </c>
    </row>
    <row r="55" s="9" customFormat="1" ht="12">
      <c r="J55" s="17"/>
    </row>
    <row r="56" s="9" customFormat="1" ht="12">
      <c r="A56" s="17" t="s">
        <v>3</v>
      </c>
    </row>
    <row r="57" spans="1:10" s="9" customFormat="1" ht="12.75" thickBot="1">
      <c r="A57" s="35" t="s">
        <v>34</v>
      </c>
      <c r="B57" s="35"/>
      <c r="C57" s="35"/>
      <c r="D57" s="35"/>
      <c r="I57" s="18" t="s">
        <v>35</v>
      </c>
      <c r="J57" s="17"/>
    </row>
    <row r="58" spans="1:10" s="9" customFormat="1" ht="12">
      <c r="A58" s="27"/>
      <c r="B58" s="2" t="s">
        <v>36</v>
      </c>
      <c r="C58" s="2" t="s">
        <v>37</v>
      </c>
      <c r="D58" s="3" t="s">
        <v>38</v>
      </c>
      <c r="I58" s="17" t="s">
        <v>39</v>
      </c>
      <c r="J58" s="17"/>
    </row>
    <row r="59" spans="1:10" s="9" customFormat="1" ht="12">
      <c r="A59" s="5" t="s">
        <v>10</v>
      </c>
      <c r="B59" s="7">
        <f>DSUM($A$3:$K$31,$E$3,$I$57:$I$58)</f>
        <v>166687400</v>
      </c>
      <c r="C59" s="7">
        <f>DSUM($A$3:$K$31,$E$3,$I$59:$J$60)</f>
        <v>224352560</v>
      </c>
      <c r="D59" s="8">
        <f>DSUM($A$3:$K$31,$E$3,$I$61:$I$62)</f>
        <v>267734400</v>
      </c>
      <c r="I59" s="18" t="s">
        <v>40</v>
      </c>
      <c r="J59" s="18" t="s">
        <v>40</v>
      </c>
    </row>
    <row r="60" spans="1:10" s="9" customFormat="1" ht="12.75" thickBot="1">
      <c r="A60" s="12" t="s">
        <v>13</v>
      </c>
      <c r="B60" s="23">
        <f>DSUM($A$3:$K$31,$H$3,$I$57:$I$58)</f>
        <v>183291350</v>
      </c>
      <c r="C60" s="23">
        <f>DSUM($A$3:$K$31,$H$3,$I$59:$J$60)</f>
        <v>242576827</v>
      </c>
      <c r="D60" s="24">
        <f>DSUM($A$3:$K$31,$H$3,$I$61:$I$62)</f>
        <v>286173090</v>
      </c>
      <c r="I60" s="17" t="s">
        <v>41</v>
      </c>
      <c r="J60" s="17" t="s">
        <v>42</v>
      </c>
    </row>
    <row r="61" spans="9:10" s="9" customFormat="1" ht="12">
      <c r="I61" s="18" t="s">
        <v>43</v>
      </c>
      <c r="J61" s="17"/>
    </row>
    <row r="62" spans="9:10" s="9" customFormat="1" ht="12">
      <c r="I62" s="17" t="s">
        <v>44</v>
      </c>
      <c r="J62" s="17"/>
    </row>
    <row r="63" spans="9:10" ht="13.5">
      <c r="I63" s="20"/>
      <c r="J63" s="20"/>
    </row>
  </sheetData>
  <mergeCells count="6">
    <mergeCell ref="A53:E53"/>
    <mergeCell ref="A57:D57"/>
    <mergeCell ref="A1:K1"/>
    <mergeCell ref="A38:K38"/>
    <mergeCell ref="A51:E51"/>
    <mergeCell ref="A52:E5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2004-05-03T08:37:48Z</dcterms:modified>
  <cp:category/>
  <cp:version/>
  <cp:contentType/>
  <cp:contentStatus/>
</cp:coreProperties>
</file>